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xandre.carreira\Desktop\Projeto LogTra\"/>
    </mc:Choice>
  </mc:AlternateContent>
  <bookViews>
    <workbookView xWindow="0" yWindow="0" windowWidth="20490" windowHeight="7905"/>
  </bookViews>
  <sheets>
    <sheet name="Cálculo Produtividade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8" i="1" l="1"/>
  <c r="F27" i="1"/>
  <c r="F28" i="1"/>
  <c r="F29" i="1"/>
  <c r="F30" i="1"/>
  <c r="F31" i="1"/>
  <c r="F32" i="1"/>
  <c r="F33" i="1"/>
  <c r="F34" i="1"/>
  <c r="F26" i="1"/>
  <c r="E35" i="1"/>
  <c r="D35" i="1" s="1"/>
  <c r="C35" i="1"/>
  <c r="E34" i="1"/>
  <c r="E33" i="1"/>
  <c r="E32" i="1"/>
  <c r="E31" i="1"/>
  <c r="E30" i="1"/>
  <c r="E29" i="1"/>
  <c r="E28" i="1"/>
  <c r="E27" i="1"/>
  <c r="E26" i="1"/>
  <c r="C13" i="1"/>
  <c r="E10" i="1"/>
  <c r="C17" i="1" s="1"/>
  <c r="D10" i="1"/>
  <c r="C19" i="1" s="1"/>
  <c r="C10" i="1"/>
  <c r="C15" i="1" s="1"/>
  <c r="C21" i="1" s="1"/>
  <c r="F35" i="1" l="1"/>
</calcChain>
</file>

<file path=xl/sharedStrings.xml><?xml version="1.0" encoding="utf-8"?>
<sst xmlns="http://schemas.openxmlformats.org/spreadsheetml/2006/main" count="36" uniqueCount="21">
  <si>
    <t>Colhedoras Alocadas na Frente</t>
  </si>
  <si>
    <t>Cód. Colhedora</t>
  </si>
  <si>
    <t>Situação</t>
  </si>
  <si>
    <t>Tempo Carregamento (Minutos)</t>
  </si>
  <si>
    <t>Tempo Ciclo Transbordo - Colhedora &lt; &gt; Caminhão (Minutos)</t>
  </si>
  <si>
    <t>Toneladas Carregadas</t>
  </si>
  <si>
    <t>Inativo</t>
  </si>
  <si>
    <t>Ativo</t>
  </si>
  <si>
    <t>Total</t>
  </si>
  <si>
    <t>Resumo Cálculo Capacidade Frente - Colhedoras</t>
  </si>
  <si>
    <t>Colhedoras Ativas</t>
  </si>
  <si>
    <t>Média Tempo Carregamento (Colhedoras Ativas)</t>
  </si>
  <si>
    <t>Média Toneladas Carregadas</t>
  </si>
  <si>
    <t>Média Tempo Ciclo (Colhedoras Ativas)</t>
  </si>
  <si>
    <t>Capacidade Ton./Hora</t>
  </si>
  <si>
    <t>Cód. Transbordo</t>
  </si>
  <si>
    <t>Caixas (Transbordo)</t>
  </si>
  <si>
    <t>Capacidade/ Caixa (Ton.)</t>
  </si>
  <si>
    <t>Capacidade Total (Ton.)</t>
  </si>
  <si>
    <t>Exemplo do Cálculo de Produtividade Realizado:</t>
  </si>
  <si>
    <t>Produtivida da Frente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</si>
</sst>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4" xfId="0" applyBorder="1"/>
    <xf numFmtId="0" fontId="1" fillId="2" borderId="4" xfId="0" applyFont="1" applyFill="1" applyBorder="1"/>
    <xf numFmtId="0" fontId="1" fillId="3" borderId="0" xfId="0" applyFont="1" applyFill="1" applyBorder="1" applyAlignment="1">
      <alignment horizontal="center"/>
    </xf>
    <xf numFmtId="0" fontId="1" fillId="3" borderId="0" xfId="0" applyFont="1" applyFill="1" applyBorder="1"/>
    <xf numFmtId="0" fontId="1" fillId="0" borderId="0" xfId="0" applyFont="1" applyBorder="1"/>
    <xf numFmtId="0" fontId="1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right" vertical="center"/>
    </xf>
    <xf numFmtId="0" fontId="1" fillId="2" borderId="7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1" fillId="3" borderId="0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right" vertical="center"/>
    </xf>
    <xf numFmtId="164" fontId="0" fillId="0" borderId="4" xfId="0" applyNumberFormat="1" applyBorder="1"/>
    <xf numFmtId="164" fontId="1" fillId="4" borderId="4" xfId="0" applyNumberFormat="1" applyFont="1" applyFill="1" applyBorder="1"/>
    <xf numFmtId="164" fontId="1" fillId="5" borderId="4" xfId="0" applyNumberFormat="1" applyFont="1" applyFill="1" applyBorder="1" applyAlignment="1">
      <alignment horizontal="right" vertical="center"/>
    </xf>
    <xf numFmtId="164" fontId="1" fillId="5" borderId="4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tabSelected="1" workbookViewId="0">
      <selection activeCell="C39" sqref="C39"/>
    </sheetView>
  </sheetViews>
  <sheetFormatPr defaultRowHeight="15" x14ac:dyDescent="0.25"/>
  <cols>
    <col min="1" max="1" width="24.75" bestFit="1" customWidth="1"/>
    <col min="3" max="3" width="18.75" customWidth="1"/>
    <col min="4" max="4" width="25.375" customWidth="1"/>
    <col min="5" max="5" width="21" customWidth="1"/>
    <col min="6" max="6" width="14.125" customWidth="1"/>
  </cols>
  <sheetData>
    <row r="1" spans="1:6" x14ac:dyDescent="0.25">
      <c r="A1" s="1" t="s">
        <v>19</v>
      </c>
    </row>
    <row r="3" spans="1:6" x14ac:dyDescent="0.25">
      <c r="A3" s="2" t="s">
        <v>0</v>
      </c>
      <c r="B3" s="3"/>
      <c r="C3" s="3"/>
      <c r="D3" s="3"/>
      <c r="E3" s="4"/>
    </row>
    <row r="4" spans="1:6" ht="120" x14ac:dyDescent="0.25">
      <c r="A4" s="5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6"/>
    </row>
    <row r="5" spans="1:6" x14ac:dyDescent="0.25">
      <c r="A5" s="7">
        <v>2000001</v>
      </c>
      <c r="B5" s="7" t="s">
        <v>6</v>
      </c>
      <c r="C5" s="7">
        <v>37</v>
      </c>
      <c r="D5" s="7">
        <v>50</v>
      </c>
      <c r="E5" s="7">
        <v>8</v>
      </c>
    </row>
    <row r="6" spans="1:6" x14ac:dyDescent="0.25">
      <c r="A6" s="7">
        <v>2000002</v>
      </c>
      <c r="B6" s="7" t="s">
        <v>7</v>
      </c>
      <c r="C6" s="7">
        <v>37</v>
      </c>
      <c r="D6" s="7">
        <v>53</v>
      </c>
      <c r="E6" s="7">
        <v>8</v>
      </c>
    </row>
    <row r="7" spans="1:6" x14ac:dyDescent="0.25">
      <c r="A7" s="7">
        <v>2000003</v>
      </c>
      <c r="B7" s="7" t="s">
        <v>7</v>
      </c>
      <c r="C7" s="7">
        <v>40</v>
      </c>
      <c r="D7" s="7">
        <v>57</v>
      </c>
      <c r="E7" s="7">
        <v>8</v>
      </c>
    </row>
    <row r="8" spans="1:6" x14ac:dyDescent="0.25">
      <c r="A8" s="7">
        <v>2000004</v>
      </c>
      <c r="B8" s="7" t="s">
        <v>7</v>
      </c>
      <c r="C8" s="7">
        <v>20</v>
      </c>
      <c r="D8" s="7">
        <v>36</v>
      </c>
      <c r="E8" s="7">
        <v>8</v>
      </c>
    </row>
    <row r="9" spans="1:6" x14ac:dyDescent="0.25">
      <c r="A9" s="7">
        <v>2000005</v>
      </c>
      <c r="B9" s="7" t="s">
        <v>7</v>
      </c>
      <c r="C9" s="7">
        <v>25</v>
      </c>
      <c r="D9" s="7">
        <v>39</v>
      </c>
      <c r="E9" s="7">
        <v>8</v>
      </c>
    </row>
    <row r="10" spans="1:6" x14ac:dyDescent="0.25">
      <c r="A10" s="2" t="s">
        <v>8</v>
      </c>
      <c r="B10" s="4"/>
      <c r="C10" s="8">
        <f>SUMIF(B5:B9,"Ativo",C5:C9)</f>
        <v>122</v>
      </c>
      <c r="D10" s="8">
        <f>SUMIF(B5:B9,"Ativo",D5:D9)</f>
        <v>185</v>
      </c>
      <c r="E10" s="8">
        <f>SUMIF(B5:B9,"Ativo",E5:E9)</f>
        <v>32</v>
      </c>
      <c r="F10" s="1"/>
    </row>
    <row r="11" spans="1:6" x14ac:dyDescent="0.25">
      <c r="A11" s="9"/>
      <c r="B11" s="9"/>
      <c r="C11" s="10"/>
      <c r="D11" s="10"/>
      <c r="E11" s="10"/>
      <c r="F11" s="1"/>
    </row>
    <row r="12" spans="1:6" x14ac:dyDescent="0.25">
      <c r="A12" s="2" t="s">
        <v>9</v>
      </c>
      <c r="B12" s="3"/>
      <c r="C12" s="4"/>
      <c r="D12" s="11"/>
      <c r="E12" s="11"/>
      <c r="F12" s="11"/>
    </row>
    <row r="13" spans="1:6" x14ac:dyDescent="0.25">
      <c r="A13" s="12" t="s">
        <v>10</v>
      </c>
      <c r="B13" s="13"/>
      <c r="C13" s="14">
        <f>COUNTIF(B5:B9,"Ativo")</f>
        <v>4</v>
      </c>
      <c r="D13" s="11"/>
      <c r="E13" s="11"/>
      <c r="F13" s="11"/>
    </row>
    <row r="14" spans="1:6" x14ac:dyDescent="0.25">
      <c r="A14" s="15"/>
      <c r="B14" s="16"/>
      <c r="C14" s="14"/>
      <c r="D14" s="11"/>
      <c r="E14" s="11"/>
      <c r="F14" s="11"/>
    </row>
    <row r="15" spans="1:6" x14ac:dyDescent="0.25">
      <c r="A15" s="12" t="s">
        <v>11</v>
      </c>
      <c r="B15" s="13"/>
      <c r="C15" s="14">
        <f>C10/C13</f>
        <v>30.5</v>
      </c>
      <c r="D15" s="11"/>
      <c r="E15" s="11"/>
      <c r="F15" s="11"/>
    </row>
    <row r="16" spans="1:6" x14ac:dyDescent="0.25">
      <c r="A16" s="15"/>
      <c r="B16" s="16"/>
      <c r="C16" s="14"/>
      <c r="D16" s="11"/>
      <c r="E16" s="11"/>
      <c r="F16" s="11"/>
    </row>
    <row r="17" spans="1:6" x14ac:dyDescent="0.25">
      <c r="A17" s="12" t="s">
        <v>12</v>
      </c>
      <c r="B17" s="13"/>
      <c r="C17" s="14">
        <f>E10/C13</f>
        <v>8</v>
      </c>
      <c r="D17" s="11"/>
      <c r="E17" s="11"/>
      <c r="F17" s="11"/>
    </row>
    <row r="18" spans="1:6" x14ac:dyDescent="0.25">
      <c r="A18" s="15"/>
      <c r="B18" s="16"/>
      <c r="C18" s="14"/>
      <c r="D18" s="11"/>
      <c r="E18" s="11"/>
      <c r="F18" s="11"/>
    </row>
    <row r="19" spans="1:6" x14ac:dyDescent="0.25">
      <c r="A19" s="12" t="s">
        <v>13</v>
      </c>
      <c r="B19" s="13"/>
      <c r="C19" s="14">
        <f>D10/C13</f>
        <v>46.25</v>
      </c>
      <c r="D19" s="11"/>
      <c r="E19" s="11"/>
      <c r="F19" s="11"/>
    </row>
    <row r="20" spans="1:6" x14ac:dyDescent="0.25">
      <c r="A20" s="15"/>
      <c r="B20" s="16"/>
      <c r="C20" s="14"/>
      <c r="D20" s="11"/>
      <c r="E20" s="11"/>
      <c r="F20" s="11"/>
    </row>
    <row r="21" spans="1:6" x14ac:dyDescent="0.25">
      <c r="A21" s="12" t="s">
        <v>14</v>
      </c>
      <c r="B21" s="13"/>
      <c r="C21" s="21">
        <f>ROUND(60/C15*(C13*C17),1)</f>
        <v>63</v>
      </c>
      <c r="D21" s="11"/>
      <c r="E21" s="11"/>
      <c r="F21" s="11"/>
    </row>
    <row r="22" spans="1:6" x14ac:dyDescent="0.25">
      <c r="A22" s="15"/>
      <c r="B22" s="16"/>
      <c r="C22" s="21"/>
      <c r="D22" s="11"/>
    </row>
    <row r="23" spans="1:6" x14ac:dyDescent="0.25">
      <c r="D23" s="11"/>
    </row>
    <row r="24" spans="1:6" x14ac:dyDescent="0.25">
      <c r="A24" s="17"/>
      <c r="B24" s="17"/>
      <c r="C24" s="18"/>
    </row>
    <row r="25" spans="1:6" ht="45" x14ac:dyDescent="0.25">
      <c r="A25" s="5" t="s">
        <v>15</v>
      </c>
      <c r="B25" s="5" t="s">
        <v>2</v>
      </c>
      <c r="C25" s="5" t="s">
        <v>16</v>
      </c>
      <c r="D25" s="5" t="s">
        <v>17</v>
      </c>
      <c r="E25" s="5" t="s">
        <v>18</v>
      </c>
      <c r="F25" s="5" t="s">
        <v>14</v>
      </c>
    </row>
    <row r="26" spans="1:6" x14ac:dyDescent="0.25">
      <c r="A26" s="7">
        <v>2000011</v>
      </c>
      <c r="B26" s="7" t="s">
        <v>6</v>
      </c>
      <c r="C26" s="7">
        <v>2</v>
      </c>
      <c r="D26" s="7">
        <v>8</v>
      </c>
      <c r="E26" s="7">
        <f t="shared" ref="E26:E34" si="0">D26*C26</f>
        <v>16</v>
      </c>
      <c r="F26" s="19">
        <f>IF(B26="Ativo",E26/(($C$15/$C$17*E26)+($C$19))*60,0)</f>
        <v>0</v>
      </c>
    </row>
    <row r="27" spans="1:6" x14ac:dyDescent="0.25">
      <c r="A27" s="7">
        <v>2000012</v>
      </c>
      <c r="B27" s="7" t="s">
        <v>7</v>
      </c>
      <c r="C27" s="7">
        <v>1</v>
      </c>
      <c r="D27" s="7">
        <v>8</v>
      </c>
      <c r="E27" s="7">
        <f t="shared" si="0"/>
        <v>8</v>
      </c>
      <c r="F27" s="19">
        <f t="shared" ref="F27:F34" si="1">IF(B27="Ativo",E27/(($C$15/$C$17*E27)+($C$19))*60,0)</f>
        <v>6.2540716612377851</v>
      </c>
    </row>
    <row r="28" spans="1:6" x14ac:dyDescent="0.25">
      <c r="A28" s="7">
        <v>2000013</v>
      </c>
      <c r="B28" s="7" t="s">
        <v>7</v>
      </c>
      <c r="C28" s="7">
        <v>2</v>
      </c>
      <c r="D28" s="7">
        <v>8</v>
      </c>
      <c r="E28" s="7">
        <f t="shared" si="0"/>
        <v>16</v>
      </c>
      <c r="F28" s="19">
        <f t="shared" si="1"/>
        <v>8.9510489510489517</v>
      </c>
    </row>
    <row r="29" spans="1:6" x14ac:dyDescent="0.25">
      <c r="A29" s="7">
        <v>2000014</v>
      </c>
      <c r="B29" s="7" t="s">
        <v>7</v>
      </c>
      <c r="C29" s="7">
        <v>2</v>
      </c>
      <c r="D29" s="7">
        <v>8</v>
      </c>
      <c r="E29" s="7">
        <f t="shared" si="0"/>
        <v>16</v>
      </c>
      <c r="F29" s="19">
        <f t="shared" si="1"/>
        <v>8.9510489510489517</v>
      </c>
    </row>
    <row r="30" spans="1:6" x14ac:dyDescent="0.25">
      <c r="A30" s="7">
        <v>2000015</v>
      </c>
      <c r="B30" s="7" t="s">
        <v>7</v>
      </c>
      <c r="C30" s="7">
        <v>2</v>
      </c>
      <c r="D30" s="7">
        <v>8</v>
      </c>
      <c r="E30" s="7">
        <f t="shared" si="0"/>
        <v>16</v>
      </c>
      <c r="F30" s="19">
        <f t="shared" si="1"/>
        <v>8.9510489510489517</v>
      </c>
    </row>
    <row r="31" spans="1:6" x14ac:dyDescent="0.25">
      <c r="A31" s="7">
        <v>2000016</v>
      </c>
      <c r="B31" s="7" t="s">
        <v>7</v>
      </c>
      <c r="C31" s="7">
        <v>2</v>
      </c>
      <c r="D31" s="7">
        <v>8</v>
      </c>
      <c r="E31" s="7">
        <f t="shared" si="0"/>
        <v>16</v>
      </c>
      <c r="F31" s="19">
        <f t="shared" si="1"/>
        <v>8.9510489510489517</v>
      </c>
    </row>
    <row r="32" spans="1:6" x14ac:dyDescent="0.25">
      <c r="A32" s="7">
        <v>2000017</v>
      </c>
      <c r="B32" s="7" t="s">
        <v>7</v>
      </c>
      <c r="C32" s="7">
        <v>2</v>
      </c>
      <c r="D32" s="7">
        <v>8</v>
      </c>
      <c r="E32" s="7">
        <f t="shared" si="0"/>
        <v>16</v>
      </c>
      <c r="F32" s="19">
        <f t="shared" si="1"/>
        <v>8.9510489510489517</v>
      </c>
    </row>
    <row r="33" spans="1:6" x14ac:dyDescent="0.25">
      <c r="A33" s="7">
        <v>2000018</v>
      </c>
      <c r="B33" s="7" t="s">
        <v>7</v>
      </c>
      <c r="C33" s="7">
        <v>2</v>
      </c>
      <c r="D33" s="7">
        <v>8</v>
      </c>
      <c r="E33" s="7">
        <f t="shared" si="0"/>
        <v>16</v>
      </c>
      <c r="F33" s="19">
        <f t="shared" si="1"/>
        <v>8.9510489510489517</v>
      </c>
    </row>
    <row r="34" spans="1:6" x14ac:dyDescent="0.25">
      <c r="A34" s="7">
        <v>2000019</v>
      </c>
      <c r="B34" s="7" t="s">
        <v>7</v>
      </c>
      <c r="C34" s="7">
        <v>2</v>
      </c>
      <c r="D34" s="7">
        <v>8</v>
      </c>
      <c r="E34" s="7">
        <f t="shared" si="0"/>
        <v>16</v>
      </c>
      <c r="F34" s="19">
        <f t="shared" si="1"/>
        <v>8.9510489510489517</v>
      </c>
    </row>
    <row r="35" spans="1:6" x14ac:dyDescent="0.25">
      <c r="A35" s="2" t="s">
        <v>8</v>
      </c>
      <c r="B35" s="4"/>
      <c r="C35" s="8">
        <f>SUMIF(B26:B34,"Ativo",C26:C34)</f>
        <v>15</v>
      </c>
      <c r="D35" s="8">
        <f>E35/C35</f>
        <v>8</v>
      </c>
      <c r="E35" s="8">
        <f>SUMIF(B26:B34,"Ativo",E26:E34)</f>
        <v>120</v>
      </c>
      <c r="F35" s="22">
        <f>SUM(F26:F34)</f>
        <v>68.911414318580455</v>
      </c>
    </row>
    <row r="38" spans="1:6" x14ac:dyDescent="0.25">
      <c r="A38" s="8" t="s">
        <v>20</v>
      </c>
      <c r="B38" s="20">
        <f>IF(F35&lt;C21,F35,C21)</f>
        <v>63</v>
      </c>
    </row>
  </sheetData>
  <mergeCells count="14">
    <mergeCell ref="A35:B35"/>
    <mergeCell ref="A17:B18"/>
    <mergeCell ref="C17:C18"/>
    <mergeCell ref="A19:B20"/>
    <mergeCell ref="C19:C20"/>
    <mergeCell ref="A21:B22"/>
    <mergeCell ref="C21:C22"/>
    <mergeCell ref="A3:E3"/>
    <mergeCell ref="A10:B10"/>
    <mergeCell ref="A12:C12"/>
    <mergeCell ref="A13:B14"/>
    <mergeCell ref="C13:C14"/>
    <mergeCell ref="A15:B16"/>
    <mergeCell ref="C15:C16"/>
  </mergeCells>
  <dataValidations count="2">
    <dataValidation type="list" allowBlank="1" showInputMessage="1" showErrorMessage="1" sqref="B6:B9">
      <formula1>"Ativo,Inativo"</formula1>
    </dataValidation>
    <dataValidation type="list" allowBlank="1" showInputMessage="1" showErrorMessage="1" errorTitle="Valores Válidos" error="Válido apenas as situações: Ativo e Inativo" sqref="B26:B34 B5">
      <formula1>"Ativo,Inativo"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Cálculo Produtividade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Alexandre Orti Carreira</dc:creator>
  <cp:lastModifiedBy>Alexandre Orti Carreira</cp:lastModifiedBy>
  <dcterms:created xsi:type="dcterms:W3CDTF">2017-05-08T13:40:11Z</dcterms:created>
  <dcterms:modified xsi:type="dcterms:W3CDTF">2017-05-08T13:48:19Z</dcterms:modified>
</cp:coreProperties>
</file>